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danskeskoleelever.sharepoint.com/sites/DMiFagene/Delte dokumenter/25-26/Finalen/Opgaver og bedømmelseskriterier/Naturfag/Hold Aarhus Vand/"/>
    </mc:Choice>
  </mc:AlternateContent>
  <xr:revisionPtr revIDLastSave="0" documentId="8_{4D750EAB-B6B9-483C-A4A2-55904FB86AE5}" xr6:coauthVersionLast="47" xr6:coauthVersionMax="47" xr10:uidLastSave="{00000000-0000-0000-0000-000000000000}"/>
  <bookViews>
    <workbookView xWindow="25695" yWindow="0" windowWidth="26010" windowHeight="20985" xr2:uid="{D5FF964F-682D-4C98-AB2B-F7E54095C046}"/>
  </bookViews>
  <sheets>
    <sheet name="Matrix" sheetId="2" r:id="rId1"/>
    <sheet name="Ark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E18" i="2"/>
  <c r="F18" i="2"/>
  <c r="G18" i="2"/>
  <c r="H18" i="2"/>
  <c r="I14" i="2"/>
  <c r="I18" i="2" l="1"/>
  <c r="E17" i="2"/>
  <c r="H19" i="2"/>
  <c r="G19" i="2"/>
  <c r="F19" i="2"/>
  <c r="E19" i="2"/>
  <c r="D19" i="2"/>
  <c r="D17" i="2"/>
  <c r="D16" i="2"/>
  <c r="H17" i="2"/>
  <c r="H16" i="2"/>
  <c r="G13" i="2"/>
  <c r="F13" i="2"/>
  <c r="E13" i="2"/>
  <c r="G17" i="2"/>
  <c r="F17" i="2"/>
  <c r="G16" i="2"/>
  <c r="F16" i="2"/>
  <c r="E16" i="2"/>
  <c r="I16" i="2" l="1"/>
  <c r="I17" i="2"/>
  <c r="I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tc={0BC75E0A-2B1A-40BD-B0F6-FD72835D67FB}</author>
    <author>tc={72474C3B-70B9-4C20-8519-AB8C64DA1253}</author>
    <author>tc={CBCCC76C-F8B9-44E2-82C5-651B5C47353C}</author>
    <author>tc={D18B66F9-B4A8-4451-A1A0-0AD368F9C58B}</author>
    <author>tc={60209C3F-D336-4DB0-B91C-2ED3A5D69F42}</author>
  </authors>
  <commentList>
    <comment ref="G4" authorId="0" shapeId="0" xr:uid="{0BC75E0A-2B1A-40BD-B0F6-FD72835D67FB}">
      <text>
        <t>[Threaded comment]
Your version of Excel allows you to read this threaded comment; however, any edits to it will get removed if the file is opened in a newer version of Excel. Learn more: https://go.microsoft.com/fwlink/?linkid=870924
Comment:
    Kan man lave moser og vådområder på højbund?</t>
      </text>
    </comment>
    <comment ref="H4" authorId="1" shapeId="0" xr:uid="{72474C3B-70B9-4C20-8519-AB8C64DA1253}">
      <text>
        <t>[Threaded comment]
Your version of Excel allows you to read this threaded comment; however, any edits to it will get removed if the file is opened in a newer version of Excel. Learn more: https://go.microsoft.com/fwlink/?linkid=870924
Comment:
    Hvad er ulemperne ved åbne områder?</t>
      </text>
    </comment>
    <comment ref="B9" authorId="2" shapeId="0" xr:uid="{CBCCC76C-F8B9-44E2-82C5-651B5C47353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Bos oprindelige tal: 10,35,50,70,60
</t>
      </text>
    </comment>
    <comment ref="F9" authorId="3" shapeId="0" xr:uid="{D18B66F9-B4A8-4451-A1A0-0AD368F9C5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Kan vi sætte denne op?
</t>
      </text>
    </comment>
    <comment ref="I18" authorId="4" shapeId="0" xr:uid="{60209C3F-D336-4DB0-B91C-2ED3A5D69F42}">
      <text>
        <t>[Threaded comment]
Your version of Excel allows you to read this threaded comment; however, any edits to it will get removed if the file is opened in a newer version of Excel. Learn more: https://go.microsoft.com/fwlink/?linkid=870924
Comment:
    Her dividere vi med samlet areal - det brude vi nok også i resten af rækken og ligeså nedenudner</t>
      </text>
    </comment>
  </commentList>
</comments>
</file>

<file path=xl/sharedStrings.xml><?xml version="1.0" encoding="utf-8"?>
<sst xmlns="http://schemas.openxmlformats.org/spreadsheetml/2006/main" count="65" uniqueCount="45">
  <si>
    <t>NØGLE</t>
  </si>
  <si>
    <t>Areal anvendelse</t>
  </si>
  <si>
    <t>Enhed</t>
  </si>
  <si>
    <t>Konventionel landbrug</t>
  </si>
  <si>
    <t>Produktionsskov</t>
  </si>
  <si>
    <t>Urørt skov</t>
  </si>
  <si>
    <t>Vådområder</t>
  </si>
  <si>
    <t>Åbne områder</t>
  </si>
  <si>
    <t>CO2 udledning eller binding(- er udledning, + er binding)</t>
  </si>
  <si>
    <t>tons CO2/ha/år</t>
  </si>
  <si>
    <t>Næringsstofudvaskning (- er udledning, + er binding)</t>
  </si>
  <si>
    <t>kg N/ha/år</t>
  </si>
  <si>
    <t>Biodiversitet</t>
  </si>
  <si>
    <t>Biodiv score/ha</t>
  </si>
  <si>
    <t>Forureningsrisiko pesticider</t>
  </si>
  <si>
    <t>Score/ha</t>
  </si>
  <si>
    <t>BEREGNER. I indsætter areal ved rød skrift</t>
  </si>
  <si>
    <t>Samlede gevinster i grundvandspark</t>
  </si>
  <si>
    <t>Areal i grundvandspark</t>
  </si>
  <si>
    <t>hektar</t>
  </si>
  <si>
    <t>Samlet areal i  hektar</t>
  </si>
  <si>
    <t>tons CO2/år</t>
  </si>
  <si>
    <t>Samlet tons CO2/år</t>
  </si>
  <si>
    <t xml:space="preserve"> (- er udledning, + er binding)</t>
  </si>
  <si>
    <t>kg N/år</t>
  </si>
  <si>
    <t>Samlet kg N/år</t>
  </si>
  <si>
    <t>Biodiv score</t>
  </si>
  <si>
    <t>Gennemsnitlig biodiv score</t>
  </si>
  <si>
    <t>Score</t>
  </si>
  <si>
    <t>Gennemsnitlig foruresningsrisiko</t>
  </si>
  <si>
    <t>Moser og søer</t>
  </si>
  <si>
    <t>Rewilding p/ åben natur</t>
  </si>
  <si>
    <t>CO2 værdi (- er omkostning, + er gevinst)</t>
  </si>
  <si>
    <t>kr/ha/år</t>
  </si>
  <si>
    <t>Rekreativ værdi</t>
  </si>
  <si>
    <t>Næringsstofudvaskning værdi</t>
  </si>
  <si>
    <t>Klima effekter ved tilbageholdelse af vand</t>
  </si>
  <si>
    <t>Biodiversitet værdi</t>
  </si>
  <si>
    <t>DBII indtjening minus omkost</t>
  </si>
  <si>
    <t>Samlet samfundsøkonomisk værdi</t>
  </si>
  <si>
    <t>CO2 udledning (- er udledning, + er binding)</t>
  </si>
  <si>
    <t>tons/ha/år</t>
  </si>
  <si>
    <t>Næringsstofudvaskning</t>
  </si>
  <si>
    <t>Grundvandsdannelse</t>
  </si>
  <si>
    <t>mm/ha/år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</si>
</sst>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rgb="FFC00000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sz val="20"/>
      <color rgb="FF7030A0"/>
      <name val="Aptos Narrow"/>
      <family val="2"/>
      <scheme val="minor"/>
    </font>
    <font>
      <b/>
      <sz val="18"/>
      <color rgb="FF7030A0"/>
      <name val="Aptos Narrow"/>
      <family val="2"/>
      <scheme val="minor"/>
    </font>
    <font>
      <sz val="9.6"/>
      <color theme="1"/>
      <name val="Segoe UI"/>
      <family val="2"/>
    </font>
    <font>
      <sz val="11"/>
      <color rgb="FF000000"/>
      <name val="Aptos Narrow"/>
      <family val="2"/>
      <scheme val="minor"/>
    </font>
    <font>
      <b/>
      <sz val="14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8B832"/>
        <bgColor indexed="64"/>
      </patternFill>
    </fill>
    <fill>
      <patternFill patternType="solid">
        <fgColor rgb="FFFF5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0" fillId="5" borderId="1" xfId="0" applyFont="1" applyFill="1" applyBorder="1" applyAlignment="1" applyProtection="1">
      <alignment wrapText="1"/>
      <protection locked="0"/>
    </xf>
    <xf numFmtId="0" fontId="1" fillId="7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0" fillId="3" borderId="0" xfId="0" applyFill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3" xfId="0" applyFont="1" applyBorder="1" applyProtection="1">
      <protection locked="0"/>
    </xf>
    <xf numFmtId="3" fontId="5" fillId="0" borderId="2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3" fontId="7" fillId="0" borderId="0" xfId="0" applyNumberFormat="1" applyFont="1" applyProtection="1">
      <protection locked="0"/>
    </xf>
    <xf numFmtId="3" fontId="0" fillId="0" borderId="2" xfId="0" applyNumberFormat="1" applyBorder="1" applyProtection="1">
      <protection locked="0"/>
    </xf>
    <xf numFmtId="0" fontId="4" fillId="0" borderId="0" xfId="0" applyFont="1"/>
    <xf numFmtId="0" fontId="3" fillId="0" borderId="0" xfId="0" applyFont="1"/>
    <xf numFmtId="0" fontId="1" fillId="0" borderId="1" xfId="0" applyFont="1" applyBorder="1"/>
    <xf numFmtId="0" fontId="10" fillId="5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0" borderId="1" xfId="0" applyFont="1" applyBorder="1"/>
    <xf numFmtId="0" fontId="2" fillId="3" borderId="1" xfId="0" applyFont="1" applyFill="1" applyBorder="1"/>
    <xf numFmtId="3" fontId="9" fillId="0" borderId="1" xfId="0" applyNumberFormat="1" applyFont="1" applyBorder="1"/>
    <xf numFmtId="3" fontId="0" fillId="0" borderId="1" xfId="0" applyNumberFormat="1" applyBorder="1"/>
    <xf numFmtId="3" fontId="0" fillId="0" borderId="1" xfId="0" applyNumberForma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3" fontId="0" fillId="0" borderId="4" xfId="0" applyNumberFormat="1" applyBorder="1"/>
    <xf numFmtId="3" fontId="0" fillId="3" borderId="1" xfId="0" applyNumberFormat="1" applyFill="1" applyBorder="1"/>
    <xf numFmtId="3" fontId="0" fillId="3" borderId="4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B832"/>
      <color rgb="FFD47322"/>
      <color rgb="FFFF5050"/>
      <color rgb="FFFBD693"/>
      <color rgb="FFAD5D1B"/>
      <color rgb="FFE763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ette Als Kristensen" id="{E9B3FD2A-EC5C-47A3-8FAF-6D20F3830C9A}" userId="S::mak@skoleelever.dk::f54b15a3-5821-4257-a64f-682952bd0b3f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25-11-18T08:46:01.73" personId="{E9B3FD2A-EC5C-47A3-8FAF-6D20F3830C9A}" id="{0BC75E0A-2B1A-40BD-B0F6-FD72835D67FB}">
    <text>Kan man lave moser og vådområder på højbund?</text>
  </threadedComment>
  <threadedComment ref="H4" dT="2025-11-18T08:42:53.65" personId="{E9B3FD2A-EC5C-47A3-8FAF-6D20F3830C9A}" id="{72474C3B-70B9-4C20-8519-AB8C64DA1253}">
    <text>Hvad er ulemperne ved åbne områder?</text>
  </threadedComment>
  <threadedComment ref="B9" dT="2025-11-18T09:10:15.52" personId="{E9B3FD2A-EC5C-47A3-8FAF-6D20F3830C9A}" id="{CBCCC76C-F8B9-44E2-82C5-651B5C47353C}">
    <text xml:space="preserve">Bos oprindelige tal: 10,35,50,70,60
</text>
  </threadedComment>
  <threadedComment ref="F9" dT="2025-11-18T08:41:59.24" personId="{E9B3FD2A-EC5C-47A3-8FAF-6D20F3830C9A}" id="{D18B66F9-B4A8-4451-A1A0-0AD368F9C58B}">
    <text xml:space="preserve">Kan vi sætte denne op?
</text>
  </threadedComment>
  <threadedComment ref="I18" dT="2025-11-18T08:56:23.88" personId="{E9B3FD2A-EC5C-47A3-8FAF-6D20F3830C9A}" id="{60209C3F-D336-4DB0-B91C-2ED3A5D69F42}">
    <text>Her dividere vi med samlet areal - det brude vi nok også i resten af rækken og ligeså nedenudner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16ED-9FC5-4C3B-8810-A026C834F0E4}">
  <dimension ref="B2:K19"/>
  <sheetViews>
    <sheetView tabSelected="1" zoomScale="95" zoomScaleNormal="95" workbookViewId="0">
      <selection activeCell="D15" sqref="D15"/>
    </sheetView>
  </sheetViews>
  <sheetFormatPr defaultRowHeight="15.75"/>
  <cols>
    <col min="1" max="1" width="2.85546875" style="12" customWidth="1"/>
    <col min="2" max="2" width="66" style="12" customWidth="1"/>
    <col min="3" max="3" width="19" style="13" bestFit="1" customWidth="1"/>
    <col min="4" max="4" width="21.85546875" style="13" customWidth="1"/>
    <col min="5" max="8" width="21.85546875" style="12" customWidth="1"/>
    <col min="9" max="9" width="17" style="12" customWidth="1"/>
    <col min="10" max="10" width="33.42578125" style="12" customWidth="1"/>
    <col min="11" max="16384" width="9.140625" style="12"/>
  </cols>
  <sheetData>
    <row r="2" spans="2:11" ht="12" customHeight="1"/>
    <row r="3" spans="2:11" ht="21">
      <c r="B3" s="31" t="s">
        <v>0</v>
      </c>
      <c r="C3" s="32"/>
      <c r="D3" s="32"/>
      <c r="E3"/>
      <c r="F3"/>
      <c r="G3"/>
      <c r="H3"/>
      <c r="I3" s="15"/>
      <c r="J3" s="15"/>
    </row>
    <row r="4" spans="2:11" ht="76.5" customHeight="1">
      <c r="B4" s="33" t="s">
        <v>1</v>
      </c>
      <c r="C4" s="33" t="s">
        <v>2</v>
      </c>
      <c r="D4" s="34" t="s">
        <v>3</v>
      </c>
      <c r="E4" s="35" t="s">
        <v>4</v>
      </c>
      <c r="F4" s="36" t="s">
        <v>5</v>
      </c>
      <c r="G4" s="37" t="s">
        <v>6</v>
      </c>
      <c r="H4" s="38" t="s">
        <v>7</v>
      </c>
    </row>
    <row r="5" spans="2:11">
      <c r="B5" s="39"/>
      <c r="C5" s="39"/>
      <c r="D5" s="39"/>
      <c r="E5" s="40"/>
      <c r="F5" s="40"/>
      <c r="G5" s="40"/>
      <c r="H5" s="40"/>
    </row>
    <row r="6" spans="2:11" ht="18.75">
      <c r="B6" s="33"/>
      <c r="C6" s="39"/>
      <c r="D6" s="41"/>
      <c r="E6" s="42"/>
      <c r="F6" s="43"/>
      <c r="G6" s="43"/>
      <c r="H6" s="42"/>
    </row>
    <row r="7" spans="2:11" ht="18.75">
      <c r="B7" s="33" t="s">
        <v>8</v>
      </c>
      <c r="C7" s="39" t="s">
        <v>9</v>
      </c>
      <c r="D7" s="44">
        <v>-20</v>
      </c>
      <c r="E7" s="43">
        <v>14</v>
      </c>
      <c r="F7" s="43">
        <v>1</v>
      </c>
      <c r="G7" s="43">
        <v>10</v>
      </c>
      <c r="H7" s="45">
        <v>8</v>
      </c>
    </row>
    <row r="8" spans="2:11" ht="18.75">
      <c r="B8" s="33" t="s">
        <v>10</v>
      </c>
      <c r="C8" s="39" t="s">
        <v>11</v>
      </c>
      <c r="D8" s="44">
        <v>-50</v>
      </c>
      <c r="E8" s="43">
        <v>-15</v>
      </c>
      <c r="F8" s="43">
        <v>-5</v>
      </c>
      <c r="G8" s="43">
        <v>3</v>
      </c>
      <c r="H8" s="45">
        <v>-4</v>
      </c>
    </row>
    <row r="9" spans="2:11" ht="18.75">
      <c r="B9" s="33" t="s">
        <v>12</v>
      </c>
      <c r="C9" s="39" t="s">
        <v>13</v>
      </c>
      <c r="D9" s="44">
        <v>5</v>
      </c>
      <c r="E9" s="43">
        <v>35</v>
      </c>
      <c r="F9" s="43">
        <v>80</v>
      </c>
      <c r="G9" s="43">
        <v>70</v>
      </c>
      <c r="H9" s="45">
        <v>60</v>
      </c>
    </row>
    <row r="10" spans="2:11" s="22" customFormat="1" ht="18.75">
      <c r="B10" s="33" t="s">
        <v>14</v>
      </c>
      <c r="C10" s="39" t="s">
        <v>15</v>
      </c>
      <c r="D10" s="44">
        <v>100</v>
      </c>
      <c r="E10" s="46">
        <v>15</v>
      </c>
      <c r="F10" s="46">
        <v>0</v>
      </c>
      <c r="G10" s="46">
        <v>0</v>
      </c>
      <c r="H10" s="47">
        <v>0</v>
      </c>
    </row>
    <row r="13" spans="2:11" ht="39">
      <c r="B13" s="14" t="s">
        <v>16</v>
      </c>
      <c r="D13" s="17" t="s">
        <v>3</v>
      </c>
      <c r="E13" s="18" t="str">
        <f>_xlfn.CONCAT(E4," ",E5)</f>
        <v xml:space="preserve">Produktionsskov </v>
      </c>
      <c r="F13" s="23" t="str">
        <f>_xlfn.CONCAT(F4," ",F5)</f>
        <v xml:space="preserve">Urørt skov </v>
      </c>
      <c r="G13" s="19" t="str">
        <f>_xlfn.CONCAT(G4," ",G5)</f>
        <v xml:space="preserve">Vådområder </v>
      </c>
      <c r="H13" s="20" t="s">
        <v>7</v>
      </c>
      <c r="I13" s="24"/>
      <c r="J13" s="25" t="s">
        <v>17</v>
      </c>
    </row>
    <row r="14" spans="2:11" ht="24">
      <c r="B14" s="16" t="s">
        <v>18</v>
      </c>
      <c r="C14" s="26" t="s">
        <v>19</v>
      </c>
      <c r="D14" s="27">
        <v>0</v>
      </c>
      <c r="E14" s="27">
        <v>0</v>
      </c>
      <c r="F14" s="27">
        <v>195</v>
      </c>
      <c r="G14" s="27">
        <v>0</v>
      </c>
      <c r="H14" s="27">
        <v>0</v>
      </c>
      <c r="I14" s="28">
        <f>SUM(D14:H14)</f>
        <v>195</v>
      </c>
      <c r="J14" s="21" t="s">
        <v>20</v>
      </c>
    </row>
    <row r="15" spans="2:11" ht="24">
      <c r="B15" s="16"/>
      <c r="C15" s="26"/>
      <c r="D15" s="27"/>
      <c r="E15" s="27"/>
      <c r="F15" s="27"/>
      <c r="G15" s="27"/>
      <c r="H15" s="27"/>
      <c r="I15" s="29"/>
      <c r="J15" s="21"/>
    </row>
    <row r="16" spans="2:11" ht="24">
      <c r="B16" s="16" t="s">
        <v>8</v>
      </c>
      <c r="C16" s="21" t="s">
        <v>21</v>
      </c>
      <c r="D16" s="30">
        <f>D14*D7</f>
        <v>0</v>
      </c>
      <c r="E16" s="30">
        <f>E14*E7</f>
        <v>0</v>
      </c>
      <c r="F16" s="30">
        <f>F14*F7</f>
        <v>195</v>
      </c>
      <c r="G16" s="30">
        <f>G14*G7</f>
        <v>0</v>
      </c>
      <c r="H16" s="30">
        <f>H14*H7</f>
        <v>0</v>
      </c>
      <c r="I16" s="28">
        <f>SUM(D16:H16)</f>
        <v>195</v>
      </c>
      <c r="J16" s="21" t="s">
        <v>22</v>
      </c>
      <c r="K16" s="12" t="s">
        <v>23</v>
      </c>
    </row>
    <row r="17" spans="2:11" ht="24">
      <c r="B17" s="16" t="s">
        <v>10</v>
      </c>
      <c r="C17" s="21" t="s">
        <v>24</v>
      </c>
      <c r="D17" s="30">
        <f>D14*D8</f>
        <v>0</v>
      </c>
      <c r="E17" s="30">
        <f>E14*E8</f>
        <v>0</v>
      </c>
      <c r="F17" s="30">
        <f>F14*F8</f>
        <v>-975</v>
      </c>
      <c r="G17" s="30">
        <f>G14*G8</f>
        <v>0</v>
      </c>
      <c r="H17" s="30">
        <f>H14*H8</f>
        <v>0</v>
      </c>
      <c r="I17" s="28">
        <f>SUM(D17:H17)</f>
        <v>-975</v>
      </c>
      <c r="J17" s="21" t="s">
        <v>25</v>
      </c>
      <c r="K17" s="12" t="s">
        <v>23</v>
      </c>
    </row>
    <row r="18" spans="2:11" ht="24">
      <c r="B18" s="16" t="s">
        <v>12</v>
      </c>
      <c r="C18" s="21" t="s">
        <v>26</v>
      </c>
      <c r="D18" s="30">
        <f>D14*D9</f>
        <v>0</v>
      </c>
      <c r="E18" s="30">
        <f>E14*E9</f>
        <v>0</v>
      </c>
      <c r="F18" s="30">
        <f>F14*F9</f>
        <v>15600</v>
      </c>
      <c r="G18" s="30">
        <f>G14*G9</f>
        <v>0</v>
      </c>
      <c r="H18" s="30">
        <f>H14*H9</f>
        <v>0</v>
      </c>
      <c r="I18" s="28">
        <f>SUM(D18:H18)/I14</f>
        <v>80</v>
      </c>
      <c r="J18" s="21" t="s">
        <v>27</v>
      </c>
    </row>
    <row r="19" spans="2:11" ht="24">
      <c r="B19" s="16" t="s">
        <v>14</v>
      </c>
      <c r="C19" s="21" t="s">
        <v>28</v>
      </c>
      <c r="D19" s="30">
        <f>D14*D10</f>
        <v>0</v>
      </c>
      <c r="E19" s="30">
        <f>E14*E10</f>
        <v>0</v>
      </c>
      <c r="F19" s="30">
        <f>F14*F10</f>
        <v>0</v>
      </c>
      <c r="G19" s="30">
        <f>G14*G10</f>
        <v>0</v>
      </c>
      <c r="H19" s="30">
        <f>H14*H10</f>
        <v>0</v>
      </c>
      <c r="I19" s="28">
        <f>SUM(D19:H19)/I14</f>
        <v>0</v>
      </c>
      <c r="J19" s="21" t="s">
        <v>29</v>
      </c>
    </row>
  </sheetData>
  <sheetProtection algorithmName="SHA-512" hashValue="rP3jraDu2qCYGMHKtIFcM6PkXAvOaPSyr/2AuYdwuvE/BLdUscL8BS8GKkiKaP0lK6IdgTeBTPOB2LhoBInIpw==" saltValue="6Q1m8zglru+wSI0h3VTjRw==" spinCount="100000" sheet="1" objects="1" scenarios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F568-ABAE-4601-85BD-D25924158083}">
  <dimension ref="A1:F13"/>
  <sheetViews>
    <sheetView topLeftCell="A4" workbookViewId="0">
      <selection activeCell="F2" sqref="F2:F13"/>
    </sheetView>
  </sheetViews>
  <sheetFormatPr defaultRowHeight="15"/>
  <sheetData>
    <row r="1" spans="1:6" ht="43.5" thickBot="1">
      <c r="A1" s="1" t="s">
        <v>1</v>
      </c>
      <c r="B1" s="2" t="s">
        <v>2</v>
      </c>
      <c r="C1" s="2" t="s">
        <v>4</v>
      </c>
      <c r="D1" s="2" t="s">
        <v>5</v>
      </c>
      <c r="E1" s="2" t="s">
        <v>30</v>
      </c>
      <c r="F1" s="3" t="s">
        <v>31</v>
      </c>
    </row>
    <row r="2" spans="1:6" ht="86.25" thickBot="1">
      <c r="A2" s="4" t="s">
        <v>32</v>
      </c>
      <c r="B2" s="5" t="s">
        <v>33</v>
      </c>
      <c r="C2" s="5">
        <v>14</v>
      </c>
      <c r="D2" s="5">
        <v>300</v>
      </c>
      <c r="E2" s="6">
        <v>5000</v>
      </c>
      <c r="F2" s="7">
        <v>4000</v>
      </c>
    </row>
    <row r="3" spans="1:6" ht="29.25" thickBot="1">
      <c r="A3" s="4" t="s">
        <v>34</v>
      </c>
      <c r="B3" s="5" t="s">
        <v>33</v>
      </c>
      <c r="C3" s="6">
        <v>7000</v>
      </c>
      <c r="D3" s="6">
        <v>32000</v>
      </c>
      <c r="E3" s="6">
        <v>120000</v>
      </c>
      <c r="F3" s="7">
        <v>80000</v>
      </c>
    </row>
    <row r="4" spans="1:6" ht="57.75" thickBot="1">
      <c r="A4" s="4" t="s">
        <v>35</v>
      </c>
      <c r="B4" s="5" t="s">
        <v>33</v>
      </c>
      <c r="C4" s="5">
        <v>675</v>
      </c>
      <c r="D4" s="5">
        <v>225</v>
      </c>
      <c r="E4" s="5">
        <v>150</v>
      </c>
      <c r="F4" s="8">
        <v>180</v>
      </c>
    </row>
    <row r="5" spans="1:6" ht="86.25" thickBot="1">
      <c r="A5" s="4" t="s">
        <v>36</v>
      </c>
      <c r="B5" s="5" t="s">
        <v>33</v>
      </c>
      <c r="C5" s="5"/>
      <c r="D5" s="5">
        <v>500</v>
      </c>
      <c r="E5" s="5">
        <v>800</v>
      </c>
      <c r="F5" s="8">
        <v>600</v>
      </c>
    </row>
    <row r="6" spans="1:6" ht="29.25" thickBot="1">
      <c r="A6" s="4" t="s">
        <v>37</v>
      </c>
      <c r="B6" s="5" t="s">
        <v>33</v>
      </c>
      <c r="C6" s="6">
        <v>70000</v>
      </c>
      <c r="D6" s="6">
        <v>100000</v>
      </c>
      <c r="E6" s="6">
        <v>140000</v>
      </c>
      <c r="F6" s="7">
        <v>110000</v>
      </c>
    </row>
    <row r="7" spans="1:6" ht="57.75" thickBot="1">
      <c r="A7" s="4" t="s">
        <v>38</v>
      </c>
      <c r="B7" s="5" t="s">
        <v>33</v>
      </c>
      <c r="C7" s="6">
        <v>2500</v>
      </c>
      <c r="D7" s="5">
        <v>0</v>
      </c>
      <c r="E7" s="5">
        <v>0</v>
      </c>
      <c r="F7" s="8">
        <v>500</v>
      </c>
    </row>
    <row r="8" spans="1:6" ht="57.75" thickBot="1">
      <c r="A8" s="4" t="s">
        <v>39</v>
      </c>
      <c r="B8" s="5" t="s">
        <v>33</v>
      </c>
      <c r="C8" s="6">
        <v>80189</v>
      </c>
      <c r="D8" s="6">
        <v>133025</v>
      </c>
      <c r="E8" s="6">
        <v>265950</v>
      </c>
      <c r="F8" s="7">
        <v>195280</v>
      </c>
    </row>
    <row r="9" spans="1:6" ht="15.75" thickBot="1">
      <c r="A9" s="4"/>
      <c r="B9" s="5"/>
      <c r="C9" s="5"/>
      <c r="D9" s="5"/>
      <c r="E9" s="5"/>
      <c r="F9" s="8"/>
    </row>
    <row r="10" spans="1:6" ht="86.25" thickBot="1">
      <c r="A10" s="4" t="s">
        <v>40</v>
      </c>
      <c r="B10" s="5" t="s">
        <v>41</v>
      </c>
      <c r="C10" s="5">
        <v>14</v>
      </c>
      <c r="D10" s="5">
        <v>1</v>
      </c>
      <c r="E10" s="5">
        <v>10</v>
      </c>
      <c r="F10" s="8">
        <v>8</v>
      </c>
    </row>
    <row r="11" spans="1:6" ht="43.5" thickBot="1">
      <c r="A11" s="4" t="s">
        <v>42</v>
      </c>
      <c r="B11" s="5" t="s">
        <v>11</v>
      </c>
      <c r="C11" s="5">
        <v>15</v>
      </c>
      <c r="D11" s="5">
        <v>5</v>
      </c>
      <c r="E11" s="5">
        <v>3</v>
      </c>
      <c r="F11" s="8">
        <v>4</v>
      </c>
    </row>
    <row r="12" spans="1:6" ht="29.25" thickBot="1">
      <c r="A12" s="4" t="s">
        <v>12</v>
      </c>
      <c r="B12" s="5" t="s">
        <v>13</v>
      </c>
      <c r="C12" s="5">
        <v>35</v>
      </c>
      <c r="D12" s="5">
        <v>50</v>
      </c>
      <c r="E12" s="5">
        <v>70</v>
      </c>
      <c r="F12" s="8">
        <v>60</v>
      </c>
    </row>
    <row r="13" spans="1:6" ht="42.75">
      <c r="A13" s="9" t="s">
        <v>43</v>
      </c>
      <c r="B13" s="10" t="s">
        <v>44</v>
      </c>
      <c r="C13" s="10">
        <v>35</v>
      </c>
      <c r="D13" s="10">
        <v>45</v>
      </c>
      <c r="E13" s="10">
        <v>70</v>
      </c>
      <c r="F13" s="11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jer xmlns="95a11f47-0adc-4a96-8965-b6e13d094249">
      <UserInfo>
        <DisplayName/>
        <AccountId xsi:nil="true"/>
        <AccountType/>
      </UserInfo>
    </Ejer>
    <TaxCatchAll xmlns="d9a2021e-1b94-4c08-825e-c2d03c6c0551" xsi:nil="true"/>
    <lcf76f155ced4ddcb4097134ff3c332f xmlns="95a11f47-0adc-4a96-8965-b6e13d0942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DD35DB6B30DC44B74D68BFF1E79D7F" ma:contentTypeVersion="15" ma:contentTypeDescription="Opret et nyt dokument." ma:contentTypeScope="" ma:versionID="e92416eb28e14536e5e6113f12b11dff">
  <xsd:schema xmlns:xsd="http://www.w3.org/2001/XMLSchema" xmlns:xs="http://www.w3.org/2001/XMLSchema" xmlns:p="http://schemas.microsoft.com/office/2006/metadata/properties" xmlns:ns2="95a11f47-0adc-4a96-8965-b6e13d094249" xmlns:ns3="d9a2021e-1b94-4c08-825e-c2d03c6c0551" targetNamespace="http://schemas.microsoft.com/office/2006/metadata/properties" ma:root="true" ma:fieldsID="85ef4cab232a36238a51c9b1ddbe2def" ns2:_="" ns3:_="">
    <xsd:import namespace="95a11f47-0adc-4a96-8965-b6e13d094249"/>
    <xsd:import namespace="d9a2021e-1b94-4c08-825e-c2d03c6c05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Ej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11f47-0adc-4a96-8965-b6e13d0942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1d371d57-4a4d-408d-9015-f80ef0da2b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Ejer" ma:index="21" nillable="true" ma:displayName="Ejer" ma:format="Dropdown" ma:list="UserInfo" ma:SharePointGroup="0" ma:internalName="Ej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2021e-1b94-4c08-825e-c2d03c6c05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57b3645-08bc-4e79-a40c-f95c4d827c15}" ma:internalName="TaxCatchAll" ma:showField="CatchAllData" ma:web="d9a2021e-1b94-4c08-825e-c2d03c6c05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B600DE-185F-4870-9EC3-1F6964386E85}"/>
</file>

<file path=customXml/itemProps2.xml><?xml version="1.0" encoding="utf-8"?>
<ds:datastoreItem xmlns:ds="http://schemas.openxmlformats.org/officeDocument/2006/customXml" ds:itemID="{6A74F0DC-9A99-49F2-B29D-CA780167F2F1}"/>
</file>

<file path=customXml/itemProps3.xml><?xml version="1.0" encoding="utf-8"?>
<ds:datastoreItem xmlns:ds="http://schemas.openxmlformats.org/officeDocument/2006/customXml" ds:itemID="{5753468D-9A55-4DB5-B791-14AAD4FC33B4}"/>
</file>

<file path=docMetadata/LabelInfo.xml><?xml version="1.0" encoding="utf-8"?>
<clbl:labelList xmlns:clbl="http://schemas.microsoft.com/office/2020/mipLabelMetadata">
  <clbl:label id="{638dd4d8-20a0-4175-9480-2ba6ebe42ed2}" enabled="0" method="" siteId="{638dd4d8-20a0-4175-9480-2ba6ebe42e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 Vægter</dc:creator>
  <cp:keywords/>
  <dc:description/>
  <cp:lastModifiedBy/>
  <cp:revision/>
  <dcterms:created xsi:type="dcterms:W3CDTF">2025-09-26T12:42:39Z</dcterms:created>
  <dcterms:modified xsi:type="dcterms:W3CDTF">2026-03-09T11:23:04Z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0x010100C4DD35DB6B30DC44B74D68BFF1E79D7F</vt:lpwstr>
  </property>
  <property fmtid="{D5CDD505-2E9C-101B-9397-08002B2CF9AE}" pid="3" name="MediaServiceImageTags">
    <vt:lpwstr/>
  </property>
</Properties>
</file>